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kulačka" sheetId="1" state="visible" r:id="rId3"/>
    <sheet name="Návod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<sst xmlns="http://schemas.openxmlformats.org/spreadsheetml/2006/main" count="264" uniqueCount="229">
  <si>
    <t xml:space="preserve">EMPLOYEE vs. VIRTUAL ASSISTANT - COST CALCULATOR</t>
  </si>
  <si>
    <t xml:space="preserve">Kompletní srovnání nákladů včetně všech hidden costs</t>
  </si>
  <si>
    <t xml:space="preserve">ZAMĚSTNANEC NA HPP</t>
  </si>
  <si>
    <t xml:space="preserve">PŘÍMÉ NÁKLADY:</t>
  </si>
  <si>
    <t xml:space="preserve">Hrubá mzda měsíčně</t>
  </si>
  <si>
    <t xml:space="preserve">Kč</t>
  </si>
  <si>
    <t xml:space="preserve">Odvody zaměstnavatele (34%)</t>
  </si>
  <si>
    <t xml:space="preserve">Dovolená (průměr 2.5 týdne/rok)</t>
  </si>
  <si>
    <t xml:space="preserve">Kč/měsíc</t>
  </si>
  <si>
    <t xml:space="preserve">Nemocenská (průměr 1 týden/rok)</t>
  </si>
  <si>
    <t xml:space="preserve">Subtotal přímé náklady:</t>
  </si>
  <si>
    <t xml:space="preserve">BENEFITY:</t>
  </si>
  <si>
    <t xml:space="preserve">Stravenky (110 Kč × 21 dní)</t>
  </si>
  <si>
    <t xml:space="preserve">Další benefity (sport, wellness, atd.)</t>
  </si>
  <si>
    <t xml:space="preserve">Vánoční bonus (průměr)</t>
  </si>
  <si>
    <t xml:space="preserve">Subtotal benefity:</t>
  </si>
  <si>
    <t xml:space="preserve">VYBAVENÍ &amp; INFRASTRUKTURA:</t>
  </si>
  <si>
    <t xml:space="preserve">Notebook/PC (odpis 3 roky)</t>
  </si>
  <si>
    <t xml:space="preserve">Software licence</t>
  </si>
  <si>
    <t xml:space="preserve">Telefon/tarif</t>
  </si>
  <si>
    <t xml:space="preserve">Kancelářské prostory (desk)</t>
  </si>
  <si>
    <t xml:space="preserve">Nábytek (odpis 5 let)</t>
  </si>
  <si>
    <t xml:space="preserve">Subtotal vybavení:</t>
  </si>
  <si>
    <t xml:space="preserve">HIDDEN COSTS (VÁŠ ČAS):</t>
  </si>
  <si>
    <t xml:space="preserve">Vaše hodinová sazba (pro výpočet):</t>
  </si>
  <si>
    <t xml:space="preserve">Nábor (40h jednorázově)</t>
  </si>
  <si>
    <t xml:space="preserve">Onboarding (80h první 3 měsíce)</t>
  </si>
  <si>
    <t xml:space="preserve">Týdenní 1:1 meetings (2h × 52)</t>
  </si>
  <si>
    <t xml:space="preserve">Performance reviews (8h ročně)</t>
  </si>
  <si>
    <t xml:space="preserve">HR admin (3h měsíčně)</t>
  </si>
  <si>
    <t xml:space="preserve">Subtotal hidden costs:</t>
  </si>
  <si>
    <t xml:space="preserve">CELKOVÉ MĚSÍČNÍ NÁKLADY ZAMĚSTNANEC:</t>
  </si>
  <si>
    <t xml:space="preserve">měsíčně</t>
  </si>
  <si>
    <t xml:space="preserve">ROČNÍ NÁKLADY:</t>
  </si>
  <si>
    <t xml:space="preserve">ročně</t>
  </si>
  <si>
    <t xml:space="preserve">VIRTUÁLNÍ ASISTENT</t>
  </si>
  <si>
    <t xml:space="preserve">NÁKLADY VA:</t>
  </si>
  <si>
    <t xml:space="preserve">Hodiny měsíčně</t>
  </si>
  <si>
    <t xml:space="preserve">hodin</t>
  </si>
  <si>
    <t xml:space="preserve">Hodinová sazba VA</t>
  </si>
  <si>
    <t xml:space="preserve">Kč/h</t>
  </si>
  <si>
    <t xml:space="preserve">Měsíční paušál</t>
  </si>
  <si>
    <t xml:space="preserve">VA SETUP COSTS (jednorázově):</t>
  </si>
  <si>
    <t xml:space="preserve">Onboarding (4h vašeho času)</t>
  </si>
  <si>
    <t xml:space="preserve">Týdenní check-in (0.5h × 52)</t>
  </si>
  <si>
    <t xml:space="preserve">CELKOVÉ MĚSÍČNÍ NÁKLADY VA:</t>
  </si>
  <si>
    <t xml:space="preserve">SROVNÁNÍ &amp; ÚSPORA</t>
  </si>
  <si>
    <t xml:space="preserve">Měsíční úspora s VA:</t>
  </si>
  <si>
    <t xml:space="preserve">Roční úspora s VA:</t>
  </si>
  <si>
    <t xml:space="preserve">% úspora s VA:</t>
  </si>
  <si>
    <t xml:space="preserve">DALŠÍ VÝHODY VA (NEZMĚŘITELNÉ):</t>
  </si>
  <si>
    <t xml:space="preserve">✓ Platíte jen za odpracované hodiny (ne celý plat)</t>
  </si>
  <si>
    <t xml:space="preserve">✓ Skalování nahoru/dolů podle potřeby</t>
  </si>
  <si>
    <t xml:space="preserve">✓ Zero notice period (většinou)</t>
  </si>
  <si>
    <t xml:space="preserve">✓ Žádné odvody, dovolená, nemocenská</t>
  </si>
  <si>
    <t xml:space="preserve">✓ Žádné kancelářské prostory</t>
  </si>
  <si>
    <t xml:space="preserve">✓ Žádný HR overhead (nábor, onboarding, management)</t>
  </si>
  <si>
    <t xml:space="preserve">✓ Rychlý start (týdny vs. měsíce)</t>
  </si>
  <si>
    <t xml:space="preserve">✓ Multiple skillsets (můžete mít více VA)</t>
  </si>
  <si>
    <t xml:space="preserve">✓ Daňově výhodnější (služba vs. mzda)</t>
  </si>
  <si>
    <t xml:space="preserve">JAK POUŽÍVAT EMPLOYEE vs. VA COST CALCULATOR</t>
  </si>
  <si>
    <t xml:space="preserve">PROČ TENTO CALCULATOR?</t>
  </si>
  <si>
    <t xml:space="preserve">Většina podnikatelů vidí jen "hrubou mzdu" vs. "VA sazbu" a myslí si:</t>
  </si>
  <si>
    <t xml:space="preserve">"Zaměstnanec 35 000 Kč vs. VA 32 000 Kč (80h × 400) = skoro stejné"</t>
  </si>
  <si>
    <t xml:space="preserve">ALE TO JE CHYBA!</t>
  </si>
  <si>
    <t xml:space="preserve">Skutečné náklady zaměstnance jsou 60-80% VYŠŠÍ než hrubá mzda.</t>
  </si>
  <si>
    <t xml:space="preserve">Tento calculator zobrazuje VŠECHNY náklady:</t>
  </si>
  <si>
    <t xml:space="preserve">  • Odvody (34%)</t>
  </si>
  <si>
    <t xml:space="preserve">  • Benefity</t>
  </si>
  <si>
    <t xml:space="preserve">  • Vybavení &amp; infrastruktura</t>
  </si>
  <si>
    <t xml:space="preserve">  • Hidden costs (váš čas na HR)</t>
  </si>
  <si>
    <t xml:space="preserve">═══════════════════════════════════════════════</t>
  </si>
  <si>
    <t xml:space="preserve">JAK POUŽÍVAT:</t>
  </si>
  <si>
    <t xml:space="preserve">KROK 1: VYPLŇTE MODRÉ BUŇKY PRO ZAMĚSTNANCE</t>
  </si>
  <si>
    <t xml:space="preserve">A) Hrubá mzda (B8)</t>
  </si>
  <si>
    <t xml:space="preserve">   Kolik byste platili zaměstnanci hrubého?</t>
  </si>
  <si>
    <t xml:space="preserve">   Default: 35 000 Kč (admin/support pozice)</t>
  </si>
  <si>
    <t xml:space="preserve">B) Benefity (B16-B18)</t>
  </si>
  <si>
    <t xml:space="preserve">   • Stravenky: Typicky 110 Kč × 21 dní = 2 310 Kč</t>
  </si>
  <si>
    <t xml:space="preserve">   • Další: Sport, wellness, atd. (1 000-3 000 Kč)</t>
  </si>
  <si>
    <t xml:space="preserve">   • Vánoční bonus: Automaticky vypočítán jako 1 plat</t>
  </si>
  <si>
    <t xml:space="preserve">C) Vybavení (B23-B27)</t>
  </si>
  <si>
    <t xml:space="preserve">   • Notebook: 60 000 / 36 měsíců = 2 000 Kč</t>
  </si>
  <si>
    <t xml:space="preserve">   • Software: Office, tools (1 000-2 000 Kč)</t>
  </si>
  <si>
    <t xml:space="preserve">   • Telefon: 800 Kč tarif</t>
  </si>
  <si>
    <t xml:space="preserve">   • Prostory: 3 000-5 000 Kč per desk</t>
  </si>
  <si>
    <t xml:space="preserve">   • Nábytek: 30 000 / 60 měsíců = 500 Kč</t>
  </si>
  <si>
    <t xml:space="preserve">D) Vaše hodinová sazba (B31)</t>
  </si>
  <si>
    <t xml:space="preserve">   Důležité pro výpočet hidden costs!</t>
  </si>
  <si>
    <t xml:space="preserve">   Vaše hodnota času: 1 500-3 000 Kč/h typicky</t>
  </si>
  <si>
    <t xml:space="preserve">KROK 2: VYPLŇTE MODRÉ BUŇKY PRO VA</t>
  </si>
  <si>
    <t xml:space="preserve">A) Hodiny měsíčně (B48)</t>
  </si>
  <si>
    <t xml:space="preserve">   Kolik hodin práce potřebujete?</t>
  </si>
  <si>
    <t xml:space="preserve">   Typicky: 40-80h pro part-time, 160h full-time</t>
  </si>
  <si>
    <t xml:space="preserve">B) Hodinová sazba VA (B49)</t>
  </si>
  <si>
    <t xml:space="preserve">   Závisí na skillsetu:</t>
  </si>
  <si>
    <t xml:space="preserve">   • Junior: 250-350 Kč/h</t>
  </si>
  <si>
    <t xml:space="preserve">   • Mid-level: 350-500 Kč/h</t>
  </si>
  <si>
    <t xml:space="preserve">   • Senior: 500-700 Kč/h</t>
  </si>
  <si>
    <t xml:space="preserve">   Default: 400 Kč (mid-level)</t>
  </si>
  <si>
    <t xml:space="preserve">KROK 3: SROVNEJTE VÝSLEDKY</t>
  </si>
  <si>
    <t xml:space="preserve">Calculator automaticky vypočítá:</t>
  </si>
  <si>
    <t xml:space="preserve">A) Celkové měsíční náklady</t>
  </si>
  <si>
    <t xml:space="preserve">   Employee: Řádek B40</t>
  </si>
  <si>
    <t xml:space="preserve">   VA: Řádek B57</t>
  </si>
  <si>
    <t xml:space="preserve">B) Úspora s VA</t>
  </si>
  <si>
    <t xml:space="preserve">   Měsíčně: Řádek B63</t>
  </si>
  <si>
    <t xml:space="preserve">   Ročně: Řádek B64</t>
  </si>
  <si>
    <t xml:space="preserve">   % úspora: Řádek B66</t>
  </si>
  <si>
    <t xml:space="preserve">C) Další výhody</t>
  </si>
  <si>
    <t xml:space="preserve">   Necenové výhody VA (flexibilita, škálování, atd.)</t>
  </si>
  <si>
    <t xml:space="preserve">PŘÍKLAD VÝPOČTU:</t>
  </si>
  <si>
    <t xml:space="preserve">Scénář: Admin support pozice</t>
  </si>
  <si>
    <t xml:space="preserve">ZAMĚSTNANEC:</t>
  </si>
  <si>
    <t xml:space="preserve">  Hrubá mzda: 35 000 Kč</t>
  </si>
  <si>
    <t xml:space="preserve">  Odvody: 11 900 Kč (34%)</t>
  </si>
  <si>
    <t xml:space="preserve">  Dovolená: 2 850 Kč</t>
  </si>
  <si>
    <t xml:space="preserve">  Nemocenská: 715 Kč</t>
  </si>
  <si>
    <t xml:space="preserve">  Benefity: 4 200 Kč</t>
  </si>
  <si>
    <t xml:space="preserve">  Vybavení: 7 800 Kč</t>
  </si>
  <si>
    <t xml:space="preserve">  Hidden costs: 9 000 Kč (váš čas)</t>
  </si>
  <si>
    <t xml:space="preserve">  ────────────────────</t>
  </si>
  <si>
    <t xml:space="preserve">  CELKEM: 71 465 Kč měsíčně</t>
  </si>
  <si>
    <t xml:space="preserve">  ROČNĚ: 857 580 Kč</t>
  </si>
  <si>
    <t xml:space="preserve">VIRTUÁLNÍ ASISTENT:</t>
  </si>
  <si>
    <t xml:space="preserve">  Hodiny: 80h měsíčně</t>
  </si>
  <si>
    <t xml:space="preserve">  Sazba: 400 Kč/h</t>
  </si>
  <si>
    <t xml:space="preserve">  Paušál: 32 000 Kč</t>
  </si>
  <si>
    <t xml:space="preserve">  Setup time: 1 100 Kč (amortizace)</t>
  </si>
  <si>
    <t xml:space="preserve">  CELKEM: 33 100 Kč měsíčně</t>
  </si>
  <si>
    <t xml:space="preserve">  ROČNĚ: 397 200 Kč</t>
  </si>
  <si>
    <t xml:space="preserve">ÚSPORA:</t>
  </si>
  <si>
    <t xml:space="preserve">  Měsíčně: 38 365 Kč</t>
  </si>
  <si>
    <t xml:space="preserve">  Ročně: 460 380 Kč</t>
  </si>
  <si>
    <t xml:space="preserve">  % úspora: 54%</t>
  </si>
  <si>
    <t xml:space="preserve">HIDDEN COSTS - VYSVĚTLENÍ:</t>
  </si>
  <si>
    <t xml:space="preserve">Většina lidí zapomíná na tyto náklady:</t>
  </si>
  <si>
    <t xml:space="preserve">1. NÁBOR (40h vašeho času)</t>
  </si>
  <si>
    <t xml:space="preserve">   • Psaní job postu</t>
  </si>
  <si>
    <t xml:space="preserve">   • Screening CV (10-50 kandidátů)</t>
  </si>
  <si>
    <t xml:space="preserve">   • První kola (5-10 lidí)</t>
  </si>
  <si>
    <t xml:space="preserve">   • Finální interview (2-3 lidé)</t>
  </si>
  <si>
    <t xml:space="preserve">   Amortizace: 40h / 12 měsíců</t>
  </si>
  <si>
    <t xml:space="preserve">2. ONBOARDING (80h prvních 3 měsíce)</t>
  </si>
  <si>
    <t xml:space="preserve">   • Úvodní training</t>
  </si>
  <si>
    <t xml:space="preserve">   • Ukázání systémů</t>
  </si>
  <si>
    <t xml:space="preserve">   • Častější check-iny</t>
  </si>
  <si>
    <t xml:space="preserve">   • Fixing mistakes</t>
  </si>
  <si>
    <t xml:space="preserve">   Amortizace: 80h / 3 měsíce</t>
  </si>
  <si>
    <t xml:space="preserve">3. TÝDENNÍ 1:1 MEETINGS (104h ročně)</t>
  </si>
  <si>
    <t xml:space="preserve">   • 2h týdně průměr</t>
  </si>
  <si>
    <t xml:space="preserve">   • Performance discussions</t>
  </si>
  <si>
    <t xml:space="preserve">   • Planning, koordinace</t>
  </si>
  <si>
    <t xml:space="preserve">4. PERFORMANCE REVIEWS (8h ročně)</t>
  </si>
  <si>
    <t xml:space="preserve">   • 4× ročně × 2h každý</t>
  </si>
  <si>
    <t xml:space="preserve">   • Příprava + samotný review</t>
  </si>
  <si>
    <t xml:space="preserve">5. HR ADMIN (3h měsíčně)</t>
  </si>
  <si>
    <t xml:space="preserve">   • Mzdové listy</t>
  </si>
  <si>
    <t xml:space="preserve">   • Dovolená approval</t>
  </si>
  <si>
    <t xml:space="preserve">   • Sick leave admin</t>
  </si>
  <si>
    <t xml:space="preserve">   • Různé HR úkoly</t>
  </si>
  <si>
    <t xml:space="preserve">CELKEM HIDDEN: Typicky 8 000-12 000 Kč měsíčně</t>
  </si>
  <si>
    <t xml:space="preserve">(Při hodinové sazbě 2 000 Kč)</t>
  </si>
  <si>
    <t xml:space="preserve">KDY SE VYPLATÍ ZAMĚSTNANEC?</t>
  </si>
  <si>
    <t xml:space="preserve">I přes vyšší náklady, zaměstnanec má smysl když:</t>
  </si>
  <si>
    <t xml:space="preserve">1. Potřebujete physical presence</t>
  </si>
  <si>
    <t xml:space="preserve">   (Obchod, sklad, fyzická práce)</t>
  </si>
  <si>
    <t xml:space="preserve">2. Konzistentně 160h+ měsíčně</t>
  </si>
  <si>
    <t xml:space="preserve">   A chcete long-term commitment</t>
  </si>
  <si>
    <t xml:space="preserve">3. Budujete firemní kulturu</t>
  </si>
  <si>
    <t xml:space="preserve">   Team building, společné hodnoty</t>
  </si>
  <si>
    <t xml:space="preserve">4. Velmi citlivá data</t>
  </si>
  <si>
    <t xml:space="preserve">   Legal compliance vyžaduje employee</t>
  </si>
  <si>
    <t xml:space="preserve">5. Specialized skill long-term development</t>
  </si>
  <si>
    <t xml:space="preserve">   CTO level, core team member</t>
  </si>
  <si>
    <t xml:space="preserve">ALE: I v těchto případech hybrid model často nejlepší</t>
  </si>
  <si>
    <t xml:space="preserve">(Core team employees + Support VA)</t>
  </si>
  <si>
    <t xml:space="preserve">KDY SE VYPLATÍ VA?</t>
  </si>
  <si>
    <t xml:space="preserve">1. Early stage (&lt;500k revenue)</t>
  </si>
  <si>
    <t xml:space="preserve">   Cash flow friendly</t>
  </si>
  <si>
    <t xml:space="preserve">2. Seasonal business</t>
  </si>
  <si>
    <t xml:space="preserve">   Scale up/down podle sezóny</t>
  </si>
  <si>
    <t xml:space="preserve">3. Multiple skills occasionally</t>
  </si>
  <si>
    <t xml:space="preserve">   4 specialisté VA vs. 1 generalist employee</t>
  </si>
  <si>
    <t xml:space="preserve">4. Testing new direction</t>
  </si>
  <si>
    <t xml:space="preserve">   Low commitment experiment</t>
  </si>
  <si>
    <t xml:space="preserve">5. Non-standard hours</t>
  </si>
  <si>
    <t xml:space="preserve">   Timezone coverage</t>
  </si>
  <si>
    <t xml:space="preserve">6. No management overhead</t>
  </si>
  <si>
    <t xml:space="preserve">   Chcete dělat byznys, ne HR</t>
  </si>
  <si>
    <t xml:space="preserve">7. Fast start</t>
  </si>
  <si>
    <t xml:space="preserve">   2 týdny vs. 3 měsíce</t>
  </si>
  <si>
    <t xml:space="preserve">8. Tax optimization</t>
  </si>
  <si>
    <t xml:space="preserve">   Služba vs. mzda</t>
  </si>
  <si>
    <t xml:space="preserve">HYBRID MODEL (DOPORUČENÉ):</t>
  </si>
  <si>
    <t xml:space="preserve">Nejlepší řešení pro většinu byznsů:</t>
  </si>
  <si>
    <t xml:space="preserve">CORE TEAM = Employees</t>
  </si>
  <si>
    <t xml:space="preserve">  • 1-3 klíčoví lidé</t>
  </si>
  <si>
    <t xml:space="preserve">  • Strategické pozice</t>
  </si>
  <si>
    <t xml:space="preserve">  • Long-term investment</t>
  </si>
  <si>
    <t xml:space="preserve">SUPPORT = VA</t>
  </si>
  <si>
    <t xml:space="preserve">  • Admin, customer support</t>
  </si>
  <si>
    <t xml:space="preserve">  • Marketing execution</t>
  </si>
  <si>
    <t xml:space="preserve">  • Specialized projects</t>
  </si>
  <si>
    <t xml:space="preserve">Příklad e-shop:</t>
  </si>
  <si>
    <t xml:space="preserve">  • 2 employees: Product manager + Marketing lead</t>
  </si>
  <si>
    <t xml:space="preserve">  • 3 VA: Customer support, admin, content</t>
  </si>
  <si>
    <t xml:space="preserve">  Total cost: Nižší než 5 employees</t>
  </si>
  <si>
    <t xml:space="preserve">  Flexibility: Vysoká</t>
  </si>
  <si>
    <t xml:space="preserve">NEXT STEPS:</t>
  </si>
  <si>
    <t xml:space="preserve">1. Vyplňte calculator s vašimi čísly</t>
  </si>
  <si>
    <t xml:space="preserve">2. Porovnejte výsledky</t>
  </si>
  <si>
    <t xml:space="preserve">3. Zvažte hybrid model</t>
  </si>
  <si>
    <t xml:space="preserve">4. Pokud VA dává smysl:</t>
  </si>
  <si>
    <t xml:space="preserve">   → Identifikujte úkoly k delegování</t>
  </si>
  <si>
    <t xml:space="preserve">   → Najděte správného VA</t>
  </si>
  <si>
    <t xml:space="preserve">   → 2-4 týdny trial</t>
  </si>
  <si>
    <t xml:space="preserve">5. Pokud employee dává smysl:</t>
  </si>
  <si>
    <t xml:space="preserve">   → Ale zvažte VA pro support tasks</t>
  </si>
  <si>
    <t xml:space="preserve">   → Hybrid = often best</t>
  </si>
  <si>
    <t xml:space="preserve">POTŘEBUJETE POMOC S ROZHODNUTÍM?</t>
  </si>
  <si>
    <t xml:space="preserve">Nabízíme ZDARMA 30minutový "Employee vs. VA Decision Call"</t>
  </si>
  <si>
    <t xml:space="preserve">Projdeme vaše konkrétní situaci a čísla.</t>
  </si>
  <si>
    <t xml:space="preserve">Kontakt:</t>
  </si>
  <si>
    <t xml:space="preserve">Email: info@executiveassist.cz</t>
  </si>
  <si>
    <t xml:space="preserve">Web: www.executiveassist.cz</t>
  </si>
  <si>
    <t xml:space="preserve">© 2025 ExecutiveAssist.cz</t>
  </si>
  <si>
    <t xml:space="preserve">P.S.: Kalkulaci dělejte 2× ročně.</t>
  </si>
  <si>
    <t xml:space="preserve">Vaše potřeby se mění, řešení taky. 🎯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</si>
</sst>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#,##0&quot; Kč&quot;"/>
    <numFmt numFmtId="167" formatCode="#,##0&quot; Kč/h&quot;"/>
    <numFmt numFmtId="168" formatCode="0.0\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C5F8D"/>
      <name val="Cambria"/>
      <family val="0"/>
      <charset val="1"/>
    </font>
    <font>
      <i val="true"/>
      <sz val="10"/>
      <name val="Cambria"/>
      <family val="0"/>
      <charset val="1"/>
    </font>
    <font>
      <b val="true"/>
      <sz val="14"/>
      <color rgb="FFFFFFFF"/>
      <name val="Cambria"/>
      <family val="0"/>
      <charset val="1"/>
    </font>
    <font>
      <b val="true"/>
      <sz val="12"/>
      <color rgb="FF2C5F8D"/>
      <name val="Cambria"/>
      <family val="0"/>
      <charset val="1"/>
    </font>
    <font>
      <b val="true"/>
      <sz val="10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9"/>
      <name val="Cambria"/>
      <family val="0"/>
      <charset val="1"/>
    </font>
    <font>
      <sz val="10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3"/>
      <color rgb="FFFFFFFF"/>
      <name val="Cambria"/>
      <family val="0"/>
      <charset val="1"/>
    </font>
    <font>
      <b val="true"/>
      <sz val="13"/>
      <color rgb="FFE74C3C"/>
      <name val="Cambria"/>
      <family val="0"/>
      <charset val="1"/>
    </font>
    <font>
      <b val="true"/>
      <sz val="12"/>
      <name val="Cambria"/>
      <family val="0"/>
      <charset val="1"/>
    </font>
    <font>
      <b val="true"/>
      <sz val="14"/>
      <color rgb="FF27AE60"/>
      <name val="Cambria"/>
      <family val="0"/>
      <charset val="1"/>
    </font>
    <font>
      <sz val="10"/>
      <color rgb="FF27AE60"/>
      <name val="Cambria"/>
      <family val="0"/>
      <charset val="1"/>
    </font>
    <font>
      <b val="true"/>
      <sz val="11"/>
      <color rgb="FFE74C3C"/>
      <name val="Cambria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E74C3C"/>
        <bgColor rgb="FFFF8080"/>
      </patternFill>
    </fill>
    <fill>
      <patternFill patternType="solid">
        <fgColor rgb="FFE3F2FD"/>
        <bgColor rgb="FFCCFFFF"/>
      </patternFill>
    </fill>
    <fill>
      <patternFill patternType="solid">
        <fgColor rgb="FFFFEBEE"/>
        <bgColor rgb="FFFFFFFF"/>
      </patternFill>
    </fill>
    <fill>
      <patternFill patternType="solid">
        <fgColor rgb="FFFFF9C4"/>
        <bgColor rgb="FFFFEBEE"/>
      </patternFill>
    </fill>
    <fill>
      <patternFill patternType="solid">
        <fgColor rgb="FF27AE60"/>
        <bgColor rgb="FF008080"/>
      </patternFill>
    </fill>
    <fill>
      <patternFill patternType="solid">
        <fgColor rgb="FFF39C12"/>
        <bgColor rgb="FFFFCC00"/>
      </patternFill>
    </fill>
    <fill>
      <patternFill patternType="solid">
        <fgColor rgb="FFC8E6C9"/>
        <bgColor rgb="FFE3F2FD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8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6" fillId="8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3F2FD"/>
      <rgbColor rgb="FF660066"/>
      <rgbColor rgb="FFFF8080"/>
      <rgbColor rgb="FF2C5F8D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8E6C9"/>
      <rgbColor rgb="FFFFEBE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39C12"/>
      <rgbColor rgb="FFE74C3C"/>
      <rgbColor rgb="FF666699"/>
      <rgbColor rgb="FF969696"/>
      <rgbColor rgb="FF003366"/>
      <rgbColor rgb="FF27AE6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8"/>
    <col collapsed="false" customWidth="true" hidden="false" outlineLevel="0" max="4" min="3" style="0" width="15"/>
  </cols>
  <sheetData>
    <row r="1" customFormat="false" ht="19.7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17.35" hidden="false" customHeight="false" outlineLevel="0" collapsed="false">
      <c r="A4" s="3" t="s">
        <v>2</v>
      </c>
      <c r="B4" s="3"/>
      <c r="C4" s="3"/>
      <c r="D4" s="3"/>
    </row>
    <row r="6" customFormat="false" ht="15" hidden="false" customHeight="false" outlineLevel="0" collapsed="false">
      <c r="A6" s="4" t="s">
        <v>3</v>
      </c>
      <c r="B6" s="4"/>
      <c r="C6" s="4"/>
      <c r="D6" s="4"/>
    </row>
    <row r="8" customFormat="false" ht="15" hidden="false" customHeight="false" outlineLevel="0" collapsed="false">
      <c r="A8" s="5" t="s">
        <v>4</v>
      </c>
      <c r="B8" s="6" t="n">
        <v>35000</v>
      </c>
      <c r="C8" s="7" t="s">
        <v>5</v>
      </c>
    </row>
    <row r="9" customFormat="false" ht="15" hidden="false" customHeight="false" outlineLevel="0" collapsed="false">
      <c r="A9" s="5" t="s">
        <v>6</v>
      </c>
      <c r="B9" s="8" t="n">
        <f aca="false">B8*0.34</f>
        <v>11900</v>
      </c>
      <c r="C9" s="7" t="s">
        <v>5</v>
      </c>
    </row>
    <row r="10" customFormat="false" ht="15" hidden="false" customHeight="false" outlineLevel="0" collapsed="false">
      <c r="A10" s="5" t="s">
        <v>7</v>
      </c>
      <c r="B10" s="8" t="n">
        <f aca="false">B8/52*2.5</f>
        <v>1682.69230769231</v>
      </c>
      <c r="C10" s="7" t="s">
        <v>8</v>
      </c>
    </row>
    <row r="11" customFormat="false" ht="15" hidden="false" customHeight="false" outlineLevel="0" collapsed="false">
      <c r="A11" s="5" t="s">
        <v>9</v>
      </c>
      <c r="B11" s="8" t="n">
        <f aca="false">B8/52*1</f>
        <v>673.076923076923</v>
      </c>
      <c r="C11" s="7" t="s">
        <v>8</v>
      </c>
    </row>
    <row r="12" customFormat="false" ht="15" hidden="false" customHeight="false" outlineLevel="0" collapsed="false">
      <c r="A12" s="9" t="s">
        <v>10</v>
      </c>
      <c r="B12" s="10" t="n">
        <f aca="false">SUM(B8:B11)</f>
        <v>49255.7692307692</v>
      </c>
    </row>
    <row r="14" customFormat="false" ht="15" hidden="false" customHeight="false" outlineLevel="0" collapsed="false">
      <c r="A14" s="4" t="s">
        <v>11</v>
      </c>
      <c r="B14" s="4"/>
      <c r="C14" s="4"/>
      <c r="D14" s="4"/>
    </row>
    <row r="16" customFormat="false" ht="15" hidden="false" customHeight="false" outlineLevel="0" collapsed="false">
      <c r="A16" s="5" t="s">
        <v>12</v>
      </c>
      <c r="B16" s="6" t="n">
        <v>2310</v>
      </c>
      <c r="C16" s="7" t="s">
        <v>8</v>
      </c>
    </row>
    <row r="17" customFormat="false" ht="15" hidden="false" customHeight="false" outlineLevel="0" collapsed="false">
      <c r="A17" s="5" t="s">
        <v>13</v>
      </c>
      <c r="B17" s="6" t="n">
        <v>1000</v>
      </c>
      <c r="C17" s="7" t="s">
        <v>8</v>
      </c>
    </row>
    <row r="18" customFormat="false" ht="15" hidden="false" customHeight="false" outlineLevel="0" collapsed="false">
      <c r="A18" s="5" t="s">
        <v>14</v>
      </c>
      <c r="B18" s="8" t="n">
        <f aca="false">B8/12</f>
        <v>2916.66666666667</v>
      </c>
      <c r="C18" s="7" t="s">
        <v>8</v>
      </c>
    </row>
    <row r="19" customFormat="false" ht="15" hidden="false" customHeight="false" outlineLevel="0" collapsed="false">
      <c r="A19" s="9" t="s">
        <v>15</v>
      </c>
      <c r="B19" s="10" t="n">
        <f aca="false">SUM(B16:B18)</f>
        <v>6226.66666666667</v>
      </c>
    </row>
    <row r="21" customFormat="false" ht="15" hidden="false" customHeight="false" outlineLevel="0" collapsed="false">
      <c r="A21" s="4" t="s">
        <v>16</v>
      </c>
      <c r="B21" s="4"/>
      <c r="C21" s="4"/>
      <c r="D21" s="4"/>
    </row>
    <row r="23" customFormat="false" ht="15" hidden="false" customHeight="false" outlineLevel="0" collapsed="false">
      <c r="A23" s="5" t="s">
        <v>17</v>
      </c>
      <c r="B23" s="6" t="n">
        <v>2000</v>
      </c>
      <c r="C23" s="7" t="s">
        <v>8</v>
      </c>
    </row>
    <row r="24" customFormat="false" ht="15" hidden="false" customHeight="false" outlineLevel="0" collapsed="false">
      <c r="A24" s="5" t="s">
        <v>18</v>
      </c>
      <c r="B24" s="6" t="n">
        <v>1500</v>
      </c>
      <c r="C24" s="7" t="s">
        <v>8</v>
      </c>
    </row>
    <row r="25" customFormat="false" ht="15" hidden="false" customHeight="false" outlineLevel="0" collapsed="false">
      <c r="A25" s="5" t="s">
        <v>19</v>
      </c>
      <c r="B25" s="6" t="n">
        <v>800</v>
      </c>
      <c r="C25" s="7" t="s">
        <v>8</v>
      </c>
    </row>
    <row r="26" customFormat="false" ht="15" hidden="false" customHeight="false" outlineLevel="0" collapsed="false">
      <c r="A26" s="5" t="s">
        <v>20</v>
      </c>
      <c r="B26" s="6" t="n">
        <v>3000</v>
      </c>
      <c r="C26" s="7" t="s">
        <v>8</v>
      </c>
    </row>
    <row r="27" customFormat="false" ht="15" hidden="false" customHeight="false" outlineLevel="0" collapsed="false">
      <c r="A27" s="5" t="s">
        <v>21</v>
      </c>
      <c r="B27" s="6" t="n">
        <v>500</v>
      </c>
      <c r="C27" s="7" t="s">
        <v>8</v>
      </c>
    </row>
    <row r="28" customFormat="false" ht="15" hidden="false" customHeight="false" outlineLevel="0" collapsed="false">
      <c r="A28" s="9" t="s">
        <v>22</v>
      </c>
      <c r="B28" s="10" t="n">
        <f aca="false">SUM(B23:B27)</f>
        <v>7800</v>
      </c>
    </row>
    <row r="30" customFormat="false" ht="15" hidden="false" customHeight="false" outlineLevel="0" collapsed="false">
      <c r="A30" s="4" t="s">
        <v>23</v>
      </c>
      <c r="B30" s="4"/>
      <c r="C30" s="4"/>
      <c r="D30" s="4"/>
    </row>
    <row r="31" customFormat="false" ht="15" hidden="false" customHeight="false" outlineLevel="0" collapsed="false">
      <c r="A31" s="11" t="s">
        <v>24</v>
      </c>
      <c r="B31" s="12" t="n">
        <v>2000</v>
      </c>
    </row>
    <row r="33" customFormat="false" ht="15" hidden="false" customHeight="false" outlineLevel="0" collapsed="false">
      <c r="A33" s="5" t="s">
        <v>25</v>
      </c>
      <c r="B33" s="8" t="n">
        <f aca="false">40*B31/12</f>
        <v>6666.66666666667</v>
      </c>
      <c r="C33" s="7" t="s">
        <v>8</v>
      </c>
    </row>
    <row r="34" customFormat="false" ht="15" hidden="false" customHeight="false" outlineLevel="0" collapsed="false">
      <c r="A34" s="5" t="s">
        <v>26</v>
      </c>
      <c r="B34" s="8" t="n">
        <f aca="false">80*B31/3</f>
        <v>53333.3333333333</v>
      </c>
      <c r="C34" s="7" t="s">
        <v>8</v>
      </c>
    </row>
    <row r="35" customFormat="false" ht="15" hidden="false" customHeight="false" outlineLevel="0" collapsed="false">
      <c r="A35" s="5" t="s">
        <v>27</v>
      </c>
      <c r="B35" s="8" t="n">
        <f aca="false">2*52*B31/12</f>
        <v>17333.3333333333</v>
      </c>
      <c r="C35" s="7" t="s">
        <v>8</v>
      </c>
    </row>
    <row r="36" customFormat="false" ht="15" hidden="false" customHeight="false" outlineLevel="0" collapsed="false">
      <c r="A36" s="5" t="s">
        <v>28</v>
      </c>
      <c r="B36" s="8" t="n">
        <f aca="false">8*B31/12</f>
        <v>1333.33333333333</v>
      </c>
      <c r="C36" s="7" t="s">
        <v>8</v>
      </c>
    </row>
    <row r="37" customFormat="false" ht="15" hidden="false" customHeight="false" outlineLevel="0" collapsed="false">
      <c r="A37" s="5" t="s">
        <v>29</v>
      </c>
      <c r="B37" s="8" t="n">
        <f aca="false">3*B31</f>
        <v>6000</v>
      </c>
      <c r="C37" s="7" t="s">
        <v>8</v>
      </c>
    </row>
    <row r="38" customFormat="false" ht="15" hidden="false" customHeight="false" outlineLevel="0" collapsed="false">
      <c r="A38" s="9" t="s">
        <v>30</v>
      </c>
      <c r="B38" s="10" t="n">
        <f aca="false">SUM(B33:B37)</f>
        <v>84666.6666666667</v>
      </c>
    </row>
    <row r="40" customFormat="false" ht="16.15" hidden="false" customHeight="false" outlineLevel="0" collapsed="false">
      <c r="A40" s="13" t="s">
        <v>31</v>
      </c>
      <c r="B40" s="14" t="n">
        <f aca="false">B12+B19+B28+B38</f>
        <v>147949.102564103</v>
      </c>
      <c r="C40" s="9" t="s">
        <v>32</v>
      </c>
    </row>
    <row r="41" customFormat="false" ht="16.15" hidden="false" customHeight="false" outlineLevel="0" collapsed="false">
      <c r="A41" s="9" t="s">
        <v>33</v>
      </c>
      <c r="B41" s="14" t="n">
        <f aca="false">B40*12</f>
        <v>1775389.23076923</v>
      </c>
      <c r="C41" s="9" t="s">
        <v>34</v>
      </c>
    </row>
    <row r="44" customFormat="false" ht="17.35" hidden="false" customHeight="false" outlineLevel="0" collapsed="false">
      <c r="A44" s="15" t="s">
        <v>35</v>
      </c>
      <c r="B44" s="15"/>
      <c r="C44" s="15"/>
      <c r="D44" s="15"/>
    </row>
    <row r="46" customFormat="false" ht="15" hidden="false" customHeight="false" outlineLevel="0" collapsed="false">
      <c r="A46" s="4" t="s">
        <v>36</v>
      </c>
      <c r="B46" s="4"/>
      <c r="C46" s="4"/>
      <c r="D46" s="4"/>
    </row>
    <row r="48" customFormat="false" ht="15" hidden="false" customHeight="false" outlineLevel="0" collapsed="false">
      <c r="A48" s="5" t="s">
        <v>37</v>
      </c>
      <c r="B48" s="6" t="n">
        <v>80</v>
      </c>
      <c r="C48" s="7" t="s">
        <v>38</v>
      </c>
    </row>
    <row r="49" customFormat="false" ht="15" hidden="false" customHeight="false" outlineLevel="0" collapsed="false">
      <c r="A49" s="5" t="s">
        <v>39</v>
      </c>
      <c r="B49" s="6" t="n">
        <v>400</v>
      </c>
      <c r="C49" s="7" t="s">
        <v>40</v>
      </c>
    </row>
    <row r="50" customFormat="false" ht="15" hidden="false" customHeight="false" outlineLevel="0" collapsed="false">
      <c r="A50" s="5" t="s">
        <v>41</v>
      </c>
      <c r="B50" s="8" t="n">
        <f aca="false">B48*B49</f>
        <v>32000</v>
      </c>
      <c r="C50" s="7" t="s">
        <v>5</v>
      </c>
    </row>
    <row r="52" customFormat="false" ht="15" hidden="false" customHeight="false" outlineLevel="0" collapsed="false">
      <c r="A52" s="4" t="s">
        <v>42</v>
      </c>
      <c r="B52" s="4"/>
      <c r="C52" s="4"/>
      <c r="D52" s="4"/>
    </row>
    <row r="54" customFormat="false" ht="15" hidden="false" customHeight="false" outlineLevel="0" collapsed="false">
      <c r="A54" s="5" t="s">
        <v>43</v>
      </c>
      <c r="B54" s="8" t="n">
        <f aca="false">4*B31/12</f>
        <v>666.666666666667</v>
      </c>
      <c r="C54" s="7" t="s">
        <v>8</v>
      </c>
    </row>
    <row r="55" customFormat="false" ht="15" hidden="false" customHeight="false" outlineLevel="0" collapsed="false">
      <c r="A55" s="5" t="s">
        <v>44</v>
      </c>
      <c r="B55" s="8" t="n">
        <f aca="false">0.5*52*B31/12</f>
        <v>4333.33333333333</v>
      </c>
      <c r="C55" s="7" t="s">
        <v>8</v>
      </c>
    </row>
    <row r="57" customFormat="false" ht="16.15" hidden="false" customHeight="false" outlineLevel="0" collapsed="false">
      <c r="A57" s="16" t="s">
        <v>45</v>
      </c>
      <c r="B57" s="14" t="n">
        <f aca="false">B50+B54+B55</f>
        <v>37000</v>
      </c>
      <c r="C57" s="9" t="s">
        <v>32</v>
      </c>
    </row>
    <row r="58" customFormat="false" ht="16.15" hidden="false" customHeight="false" outlineLevel="0" collapsed="false">
      <c r="A58" s="9" t="s">
        <v>33</v>
      </c>
      <c r="B58" s="14" t="n">
        <f aca="false">B57*12</f>
        <v>444000</v>
      </c>
      <c r="C58" s="9" t="s">
        <v>34</v>
      </c>
    </row>
    <row r="61" customFormat="false" ht="17.35" hidden="false" customHeight="false" outlineLevel="0" collapsed="false">
      <c r="A61" s="17" t="s">
        <v>46</v>
      </c>
      <c r="B61" s="17"/>
      <c r="C61" s="17"/>
      <c r="D61" s="17"/>
    </row>
    <row r="63" customFormat="false" ht="17.35" hidden="false" customHeight="false" outlineLevel="0" collapsed="false">
      <c r="A63" s="18" t="s">
        <v>47</v>
      </c>
      <c r="B63" s="19" t="n">
        <f aca="false">B40-B57</f>
        <v>110949.102564103</v>
      </c>
    </row>
    <row r="64" customFormat="false" ht="17.35" hidden="false" customHeight="false" outlineLevel="0" collapsed="false">
      <c r="A64" s="18" t="s">
        <v>48</v>
      </c>
      <c r="B64" s="19" t="n">
        <f aca="false">B63*12</f>
        <v>1331389.23076923</v>
      </c>
    </row>
    <row r="66" customFormat="false" ht="17.35" hidden="false" customHeight="false" outlineLevel="0" collapsed="false">
      <c r="A66" s="18" t="s">
        <v>49</v>
      </c>
      <c r="B66" s="20" t="n">
        <f aca="false">IFERROR((B40-B57)/B40*100,0)</f>
        <v>74.9913995024276</v>
      </c>
    </row>
    <row r="69" customFormat="false" ht="15" hidden="false" customHeight="false" outlineLevel="0" collapsed="false">
      <c r="A69" s="4" t="s">
        <v>50</v>
      </c>
      <c r="B69" s="4"/>
      <c r="C69" s="4"/>
      <c r="D69" s="4"/>
    </row>
    <row r="71" customFormat="false" ht="15" hidden="false" customHeight="false" outlineLevel="0" collapsed="false">
      <c r="A71" s="21" t="s">
        <v>51</v>
      </c>
      <c r="B71" s="21"/>
      <c r="C71" s="21"/>
      <c r="D71" s="21"/>
    </row>
    <row r="72" customFormat="false" ht="15" hidden="false" customHeight="false" outlineLevel="0" collapsed="false">
      <c r="A72" s="21" t="s">
        <v>52</v>
      </c>
      <c r="B72" s="21"/>
      <c r="C72" s="21"/>
      <c r="D72" s="21"/>
    </row>
    <row r="73" customFormat="false" ht="15" hidden="false" customHeight="false" outlineLevel="0" collapsed="false">
      <c r="A73" s="21" t="s">
        <v>53</v>
      </c>
      <c r="B73" s="21"/>
      <c r="C73" s="21"/>
      <c r="D73" s="21"/>
    </row>
    <row r="74" customFormat="false" ht="15" hidden="false" customHeight="false" outlineLevel="0" collapsed="false">
      <c r="A74" s="21" t="s">
        <v>54</v>
      </c>
      <c r="B74" s="21"/>
      <c r="C74" s="21"/>
      <c r="D74" s="21"/>
    </row>
    <row r="75" customFormat="false" ht="15" hidden="false" customHeight="false" outlineLevel="0" collapsed="false">
      <c r="A75" s="21" t="s">
        <v>55</v>
      </c>
      <c r="B75" s="21"/>
      <c r="C75" s="21"/>
      <c r="D75" s="21"/>
    </row>
    <row r="76" customFormat="false" ht="15" hidden="false" customHeight="false" outlineLevel="0" collapsed="false">
      <c r="A76" s="21" t="s">
        <v>56</v>
      </c>
      <c r="B76" s="21"/>
      <c r="C76" s="21"/>
      <c r="D76" s="21"/>
    </row>
    <row r="77" customFormat="false" ht="15" hidden="false" customHeight="false" outlineLevel="0" collapsed="false">
      <c r="A77" s="21" t="s">
        <v>57</v>
      </c>
      <c r="B77" s="21"/>
      <c r="C77" s="21"/>
      <c r="D77" s="21"/>
    </row>
    <row r="78" customFormat="false" ht="15" hidden="false" customHeight="false" outlineLevel="0" collapsed="false">
      <c r="A78" s="21" t="s">
        <v>58</v>
      </c>
      <c r="B78" s="21"/>
      <c r="C78" s="21"/>
      <c r="D78" s="21"/>
    </row>
    <row r="79" customFormat="false" ht="15" hidden="false" customHeight="false" outlineLevel="0" collapsed="false">
      <c r="A79" s="21" t="s">
        <v>59</v>
      </c>
      <c r="B79" s="21"/>
      <c r="C79" s="21"/>
      <c r="D79" s="21"/>
    </row>
  </sheetData>
  <mergeCells count="21">
    <mergeCell ref="A1:D1"/>
    <mergeCell ref="A2:D2"/>
    <mergeCell ref="A4:D4"/>
    <mergeCell ref="A6:D6"/>
    <mergeCell ref="A14:D14"/>
    <mergeCell ref="A21:D21"/>
    <mergeCell ref="A30:D30"/>
    <mergeCell ref="A44:D44"/>
    <mergeCell ref="A46:D46"/>
    <mergeCell ref="A52:D52"/>
    <mergeCell ref="A61:D61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22" t="s">
        <v>60</v>
      </c>
    </row>
    <row r="3" customFormat="false" ht="15" hidden="false" customHeight="false" outlineLevel="0" collapsed="false">
      <c r="A3" s="23"/>
    </row>
    <row r="4" customFormat="false" ht="15" hidden="false" customHeight="false" outlineLevel="0" collapsed="false">
      <c r="A4" s="24" t="s">
        <v>61</v>
      </c>
    </row>
    <row r="5" customFormat="false" ht="15" hidden="false" customHeight="false" outlineLevel="0" collapsed="false">
      <c r="A5" s="23"/>
    </row>
    <row r="6" customFormat="false" ht="15" hidden="false" customHeight="false" outlineLevel="0" collapsed="false">
      <c r="A6" s="25" t="s">
        <v>62</v>
      </c>
    </row>
    <row r="7" customFormat="false" ht="15" hidden="false" customHeight="false" outlineLevel="0" collapsed="false">
      <c r="A7" s="23" t="s">
        <v>63</v>
      </c>
    </row>
    <row r="8" customFormat="false" ht="15" hidden="false" customHeight="false" outlineLevel="0" collapsed="false">
      <c r="A8" s="23"/>
    </row>
    <row r="9" customFormat="false" ht="15" hidden="false" customHeight="false" outlineLevel="0" collapsed="false">
      <c r="A9" s="23" t="s">
        <v>64</v>
      </c>
    </row>
    <row r="10" customFormat="false" ht="15" hidden="false" customHeight="false" outlineLevel="0" collapsed="false">
      <c r="A10" s="23"/>
    </row>
    <row r="11" customFormat="false" ht="15" hidden="false" customHeight="false" outlineLevel="0" collapsed="false">
      <c r="A11" s="23" t="s">
        <v>65</v>
      </c>
    </row>
    <row r="12" customFormat="false" ht="15" hidden="false" customHeight="false" outlineLevel="0" collapsed="false">
      <c r="A12" s="23"/>
    </row>
    <row r="13" customFormat="false" ht="15" hidden="false" customHeight="false" outlineLevel="0" collapsed="false">
      <c r="A13" s="25" t="s">
        <v>66</v>
      </c>
    </row>
    <row r="14" customFormat="false" ht="15" hidden="false" customHeight="false" outlineLevel="0" collapsed="false">
      <c r="A14" s="23" t="s">
        <v>67</v>
      </c>
    </row>
    <row r="15" customFormat="false" ht="15" hidden="false" customHeight="false" outlineLevel="0" collapsed="false">
      <c r="A15" s="23" t="s">
        <v>68</v>
      </c>
    </row>
    <row r="16" customFormat="false" ht="15" hidden="false" customHeight="false" outlineLevel="0" collapsed="false">
      <c r="A16" s="23" t="s">
        <v>69</v>
      </c>
    </row>
    <row r="17" customFormat="false" ht="15" hidden="false" customHeight="false" outlineLevel="0" collapsed="false">
      <c r="A17" s="23" t="s">
        <v>70</v>
      </c>
    </row>
    <row r="18" customFormat="false" ht="15" hidden="false" customHeight="false" outlineLevel="0" collapsed="false">
      <c r="A18" s="23"/>
    </row>
    <row r="19" customFormat="false" ht="15" hidden="false" customHeight="false" outlineLevel="0" collapsed="false">
      <c r="A19" s="24" t="s">
        <v>71</v>
      </c>
    </row>
    <row r="20" customFormat="false" ht="15" hidden="false" customHeight="false" outlineLevel="0" collapsed="false">
      <c r="A20" s="24" t="s">
        <v>72</v>
      </c>
    </row>
    <row r="21" customFormat="false" ht="15" hidden="false" customHeight="false" outlineLevel="0" collapsed="false">
      <c r="A21" s="24" t="s">
        <v>71</v>
      </c>
    </row>
    <row r="22" customFormat="false" ht="15" hidden="false" customHeight="false" outlineLevel="0" collapsed="false">
      <c r="A22" s="23"/>
    </row>
    <row r="23" customFormat="false" ht="15" hidden="false" customHeight="false" outlineLevel="0" collapsed="false">
      <c r="A23" s="26" t="s">
        <v>73</v>
      </c>
    </row>
    <row r="24" customFormat="false" ht="15" hidden="false" customHeight="false" outlineLevel="0" collapsed="false">
      <c r="A24" s="23"/>
    </row>
    <row r="25" customFormat="false" ht="15" hidden="false" customHeight="false" outlineLevel="0" collapsed="false">
      <c r="A25" s="23" t="s">
        <v>74</v>
      </c>
    </row>
    <row r="26" customFormat="false" ht="15" hidden="false" customHeight="false" outlineLevel="0" collapsed="false">
      <c r="A26" s="23" t="s">
        <v>75</v>
      </c>
    </row>
    <row r="27" customFormat="false" ht="15" hidden="false" customHeight="false" outlineLevel="0" collapsed="false">
      <c r="A27" s="23" t="s">
        <v>76</v>
      </c>
    </row>
    <row r="28" customFormat="false" ht="15" hidden="false" customHeight="false" outlineLevel="0" collapsed="false">
      <c r="A28" s="23"/>
    </row>
    <row r="29" customFormat="false" ht="15" hidden="false" customHeight="false" outlineLevel="0" collapsed="false">
      <c r="A29" s="23" t="s">
        <v>77</v>
      </c>
    </row>
    <row r="30" customFormat="false" ht="15" hidden="false" customHeight="false" outlineLevel="0" collapsed="false">
      <c r="A30" s="23" t="s">
        <v>78</v>
      </c>
    </row>
    <row r="31" customFormat="false" ht="15" hidden="false" customHeight="false" outlineLevel="0" collapsed="false">
      <c r="A31" s="23" t="s">
        <v>79</v>
      </c>
    </row>
    <row r="32" customFormat="false" ht="15" hidden="false" customHeight="false" outlineLevel="0" collapsed="false">
      <c r="A32" s="23" t="s">
        <v>80</v>
      </c>
    </row>
    <row r="33" customFormat="false" ht="15" hidden="false" customHeight="false" outlineLevel="0" collapsed="false">
      <c r="A33" s="23"/>
    </row>
    <row r="34" customFormat="false" ht="15" hidden="false" customHeight="false" outlineLevel="0" collapsed="false">
      <c r="A34" s="23" t="s">
        <v>81</v>
      </c>
    </row>
    <row r="35" customFormat="false" ht="15" hidden="false" customHeight="false" outlineLevel="0" collapsed="false">
      <c r="A35" s="23" t="s">
        <v>82</v>
      </c>
    </row>
    <row r="36" customFormat="false" ht="15" hidden="false" customHeight="false" outlineLevel="0" collapsed="false">
      <c r="A36" s="23" t="s">
        <v>83</v>
      </c>
    </row>
    <row r="37" customFormat="false" ht="15" hidden="false" customHeight="false" outlineLevel="0" collapsed="false">
      <c r="A37" s="23" t="s">
        <v>84</v>
      </c>
    </row>
    <row r="38" customFormat="false" ht="15" hidden="false" customHeight="false" outlineLevel="0" collapsed="false">
      <c r="A38" s="23" t="s">
        <v>85</v>
      </c>
    </row>
    <row r="39" customFormat="false" ht="15" hidden="false" customHeight="false" outlineLevel="0" collapsed="false">
      <c r="A39" s="23" t="s">
        <v>86</v>
      </c>
    </row>
    <row r="40" customFormat="false" ht="15" hidden="false" customHeight="false" outlineLevel="0" collapsed="false">
      <c r="A40" s="23"/>
    </row>
    <row r="41" customFormat="false" ht="15" hidden="false" customHeight="false" outlineLevel="0" collapsed="false">
      <c r="A41" s="23" t="s">
        <v>87</v>
      </c>
    </row>
    <row r="42" customFormat="false" ht="15" hidden="false" customHeight="false" outlineLevel="0" collapsed="false">
      <c r="A42" s="23" t="s">
        <v>88</v>
      </c>
    </row>
    <row r="43" customFormat="false" ht="15" hidden="false" customHeight="false" outlineLevel="0" collapsed="false">
      <c r="A43" s="23" t="s">
        <v>89</v>
      </c>
    </row>
    <row r="44" customFormat="false" ht="15" hidden="false" customHeight="false" outlineLevel="0" collapsed="false">
      <c r="A44" s="23"/>
    </row>
    <row r="45" customFormat="false" ht="15" hidden="false" customHeight="false" outlineLevel="0" collapsed="false">
      <c r="A45" s="26" t="s">
        <v>90</v>
      </c>
    </row>
    <row r="46" customFormat="false" ht="15" hidden="false" customHeight="false" outlineLevel="0" collapsed="false">
      <c r="A46" s="23"/>
    </row>
    <row r="47" customFormat="false" ht="15" hidden="false" customHeight="false" outlineLevel="0" collapsed="false">
      <c r="A47" s="23" t="s">
        <v>91</v>
      </c>
    </row>
    <row r="48" customFormat="false" ht="15" hidden="false" customHeight="false" outlineLevel="0" collapsed="false">
      <c r="A48" s="23" t="s">
        <v>92</v>
      </c>
    </row>
    <row r="49" customFormat="false" ht="15" hidden="false" customHeight="false" outlineLevel="0" collapsed="false">
      <c r="A49" s="23" t="s">
        <v>93</v>
      </c>
    </row>
    <row r="50" customFormat="false" ht="15" hidden="false" customHeight="false" outlineLevel="0" collapsed="false">
      <c r="A50" s="23"/>
    </row>
    <row r="51" customFormat="false" ht="15" hidden="false" customHeight="false" outlineLevel="0" collapsed="false">
      <c r="A51" s="23" t="s">
        <v>94</v>
      </c>
    </row>
    <row r="52" customFormat="false" ht="15" hidden="false" customHeight="false" outlineLevel="0" collapsed="false">
      <c r="A52" s="23" t="s">
        <v>95</v>
      </c>
    </row>
    <row r="53" customFormat="false" ht="15" hidden="false" customHeight="false" outlineLevel="0" collapsed="false">
      <c r="A53" s="23" t="s">
        <v>96</v>
      </c>
    </row>
    <row r="54" customFormat="false" ht="15" hidden="false" customHeight="false" outlineLevel="0" collapsed="false">
      <c r="A54" s="23" t="s">
        <v>97</v>
      </c>
    </row>
    <row r="55" customFormat="false" ht="15" hidden="false" customHeight="false" outlineLevel="0" collapsed="false">
      <c r="A55" s="23" t="s">
        <v>98</v>
      </c>
    </row>
    <row r="56" customFormat="false" ht="15" hidden="false" customHeight="false" outlineLevel="0" collapsed="false">
      <c r="A56" s="23" t="s">
        <v>99</v>
      </c>
    </row>
    <row r="57" customFormat="false" ht="15" hidden="false" customHeight="false" outlineLevel="0" collapsed="false">
      <c r="A57" s="23"/>
    </row>
    <row r="58" customFormat="false" ht="15" hidden="false" customHeight="false" outlineLevel="0" collapsed="false">
      <c r="A58" s="26" t="s">
        <v>100</v>
      </c>
    </row>
    <row r="59" customFormat="false" ht="15" hidden="false" customHeight="false" outlineLevel="0" collapsed="false">
      <c r="A59" s="23"/>
    </row>
    <row r="60" customFormat="false" ht="15" hidden="false" customHeight="false" outlineLevel="0" collapsed="false">
      <c r="A60" s="25" t="s">
        <v>101</v>
      </c>
    </row>
    <row r="61" customFormat="false" ht="15" hidden="false" customHeight="false" outlineLevel="0" collapsed="false">
      <c r="A61" s="23"/>
    </row>
    <row r="62" customFormat="false" ht="15" hidden="false" customHeight="false" outlineLevel="0" collapsed="false">
      <c r="A62" s="23" t="s">
        <v>102</v>
      </c>
    </row>
    <row r="63" customFormat="false" ht="15" hidden="false" customHeight="false" outlineLevel="0" collapsed="false">
      <c r="A63" s="23" t="s">
        <v>103</v>
      </c>
    </row>
    <row r="64" customFormat="false" ht="15" hidden="false" customHeight="false" outlineLevel="0" collapsed="false">
      <c r="A64" s="23" t="s">
        <v>104</v>
      </c>
    </row>
    <row r="65" customFormat="false" ht="15" hidden="false" customHeight="false" outlineLevel="0" collapsed="false">
      <c r="A65" s="23"/>
    </row>
    <row r="66" customFormat="false" ht="15" hidden="false" customHeight="false" outlineLevel="0" collapsed="false">
      <c r="A66" s="23" t="s">
        <v>105</v>
      </c>
    </row>
    <row r="67" customFormat="false" ht="15" hidden="false" customHeight="false" outlineLevel="0" collapsed="false">
      <c r="A67" s="23" t="s">
        <v>106</v>
      </c>
    </row>
    <row r="68" customFormat="false" ht="15" hidden="false" customHeight="false" outlineLevel="0" collapsed="false">
      <c r="A68" s="23" t="s">
        <v>107</v>
      </c>
    </row>
    <row r="69" customFormat="false" ht="15" hidden="false" customHeight="false" outlineLevel="0" collapsed="false">
      <c r="A69" s="23" t="s">
        <v>108</v>
      </c>
    </row>
    <row r="70" customFormat="false" ht="15" hidden="false" customHeight="false" outlineLevel="0" collapsed="false">
      <c r="A70" s="23"/>
    </row>
    <row r="71" customFormat="false" ht="15" hidden="false" customHeight="false" outlineLevel="0" collapsed="false">
      <c r="A71" s="23" t="s">
        <v>109</v>
      </c>
    </row>
    <row r="72" customFormat="false" ht="15" hidden="false" customHeight="false" outlineLevel="0" collapsed="false">
      <c r="A72" s="23" t="s">
        <v>110</v>
      </c>
    </row>
    <row r="73" customFormat="false" ht="15" hidden="false" customHeight="false" outlineLevel="0" collapsed="false">
      <c r="A73" s="23"/>
    </row>
    <row r="74" customFormat="false" ht="15" hidden="false" customHeight="false" outlineLevel="0" collapsed="false">
      <c r="A74" s="24" t="s">
        <v>71</v>
      </c>
    </row>
    <row r="75" customFormat="false" ht="15" hidden="false" customHeight="false" outlineLevel="0" collapsed="false">
      <c r="A75" s="24" t="s">
        <v>111</v>
      </c>
    </row>
    <row r="76" customFormat="false" ht="15" hidden="false" customHeight="false" outlineLevel="0" collapsed="false">
      <c r="A76" s="24" t="s">
        <v>71</v>
      </c>
    </row>
    <row r="77" customFormat="false" ht="15" hidden="false" customHeight="false" outlineLevel="0" collapsed="false">
      <c r="A77" s="23"/>
    </row>
    <row r="78" customFormat="false" ht="15" hidden="false" customHeight="false" outlineLevel="0" collapsed="false">
      <c r="A78" s="23" t="s">
        <v>112</v>
      </c>
    </row>
    <row r="79" customFormat="false" ht="15" hidden="false" customHeight="false" outlineLevel="0" collapsed="false">
      <c r="A79" s="23"/>
    </row>
    <row r="80" customFormat="false" ht="15" hidden="false" customHeight="false" outlineLevel="0" collapsed="false">
      <c r="A80" s="26" t="s">
        <v>113</v>
      </c>
    </row>
    <row r="81" customFormat="false" ht="15" hidden="false" customHeight="false" outlineLevel="0" collapsed="false">
      <c r="A81" s="23" t="s">
        <v>114</v>
      </c>
    </row>
    <row r="82" customFormat="false" ht="15" hidden="false" customHeight="false" outlineLevel="0" collapsed="false">
      <c r="A82" s="23" t="s">
        <v>115</v>
      </c>
    </row>
    <row r="83" customFormat="false" ht="15" hidden="false" customHeight="false" outlineLevel="0" collapsed="false">
      <c r="A83" s="23" t="s">
        <v>116</v>
      </c>
    </row>
    <row r="84" customFormat="false" ht="15" hidden="false" customHeight="false" outlineLevel="0" collapsed="false">
      <c r="A84" s="23" t="s">
        <v>117</v>
      </c>
    </row>
    <row r="85" customFormat="false" ht="15" hidden="false" customHeight="false" outlineLevel="0" collapsed="false">
      <c r="A85" s="23" t="s">
        <v>118</v>
      </c>
    </row>
    <row r="86" customFormat="false" ht="15" hidden="false" customHeight="false" outlineLevel="0" collapsed="false">
      <c r="A86" s="23" t="s">
        <v>119</v>
      </c>
    </row>
    <row r="87" customFormat="false" ht="15" hidden="false" customHeight="false" outlineLevel="0" collapsed="false">
      <c r="A87" s="23" t="s">
        <v>120</v>
      </c>
    </row>
    <row r="88" customFormat="false" ht="15" hidden="false" customHeight="false" outlineLevel="0" collapsed="false">
      <c r="A88" s="23" t="s">
        <v>121</v>
      </c>
    </row>
    <row r="89" customFormat="false" ht="15" hidden="false" customHeight="false" outlineLevel="0" collapsed="false">
      <c r="A89" s="23" t="s">
        <v>122</v>
      </c>
    </row>
    <row r="90" customFormat="false" ht="15" hidden="false" customHeight="false" outlineLevel="0" collapsed="false">
      <c r="A90" s="23" t="s">
        <v>123</v>
      </c>
    </row>
    <row r="91" customFormat="false" ht="15" hidden="false" customHeight="false" outlineLevel="0" collapsed="false">
      <c r="A91" s="23"/>
    </row>
    <row r="92" customFormat="false" ht="15" hidden="false" customHeight="false" outlineLevel="0" collapsed="false">
      <c r="A92" s="26" t="s">
        <v>124</v>
      </c>
    </row>
    <row r="93" customFormat="false" ht="15" hidden="false" customHeight="false" outlineLevel="0" collapsed="false">
      <c r="A93" s="23" t="s">
        <v>125</v>
      </c>
    </row>
    <row r="94" customFormat="false" ht="15" hidden="false" customHeight="false" outlineLevel="0" collapsed="false">
      <c r="A94" s="23" t="s">
        <v>126</v>
      </c>
    </row>
    <row r="95" customFormat="false" ht="15" hidden="false" customHeight="false" outlineLevel="0" collapsed="false">
      <c r="A95" s="23" t="s">
        <v>127</v>
      </c>
    </row>
    <row r="96" customFormat="false" ht="15" hidden="false" customHeight="false" outlineLevel="0" collapsed="false">
      <c r="A96" s="23" t="s">
        <v>128</v>
      </c>
    </row>
    <row r="97" customFormat="false" ht="15" hidden="false" customHeight="false" outlineLevel="0" collapsed="false">
      <c r="A97" s="23" t="s">
        <v>121</v>
      </c>
    </row>
    <row r="98" customFormat="false" ht="15" hidden="false" customHeight="false" outlineLevel="0" collapsed="false">
      <c r="A98" s="23" t="s">
        <v>129</v>
      </c>
    </row>
    <row r="99" customFormat="false" ht="15" hidden="false" customHeight="false" outlineLevel="0" collapsed="false">
      <c r="A99" s="23" t="s">
        <v>130</v>
      </c>
    </row>
    <row r="100" customFormat="false" ht="15" hidden="false" customHeight="false" outlineLevel="0" collapsed="false">
      <c r="A100" s="23"/>
    </row>
    <row r="101" customFormat="false" ht="15" hidden="false" customHeight="false" outlineLevel="0" collapsed="false">
      <c r="A101" s="26" t="s">
        <v>131</v>
      </c>
    </row>
    <row r="102" customFormat="false" ht="15" hidden="false" customHeight="false" outlineLevel="0" collapsed="false">
      <c r="A102" s="23" t="s">
        <v>132</v>
      </c>
    </row>
    <row r="103" customFormat="false" ht="15" hidden="false" customHeight="false" outlineLevel="0" collapsed="false">
      <c r="A103" s="23" t="s">
        <v>133</v>
      </c>
    </row>
    <row r="104" customFormat="false" ht="15" hidden="false" customHeight="false" outlineLevel="0" collapsed="false">
      <c r="A104" s="23" t="s">
        <v>134</v>
      </c>
    </row>
    <row r="105" customFormat="false" ht="15" hidden="false" customHeight="false" outlineLevel="0" collapsed="false">
      <c r="A105" s="23"/>
    </row>
    <row r="106" customFormat="false" ht="15" hidden="false" customHeight="false" outlineLevel="0" collapsed="false">
      <c r="A106" s="24" t="s">
        <v>71</v>
      </c>
    </row>
    <row r="107" customFormat="false" ht="15" hidden="false" customHeight="false" outlineLevel="0" collapsed="false">
      <c r="A107" s="24" t="s">
        <v>135</v>
      </c>
    </row>
    <row r="108" customFormat="false" ht="15" hidden="false" customHeight="false" outlineLevel="0" collapsed="false">
      <c r="A108" s="24" t="s">
        <v>71</v>
      </c>
    </row>
    <row r="109" customFormat="false" ht="15" hidden="false" customHeight="false" outlineLevel="0" collapsed="false">
      <c r="A109" s="23"/>
    </row>
    <row r="110" customFormat="false" ht="15" hidden="false" customHeight="false" outlineLevel="0" collapsed="false">
      <c r="A110" s="25" t="s">
        <v>136</v>
      </c>
    </row>
    <row r="111" customFormat="false" ht="15" hidden="false" customHeight="false" outlineLevel="0" collapsed="false">
      <c r="A111" s="23"/>
    </row>
    <row r="112" customFormat="false" ht="15" hidden="false" customHeight="false" outlineLevel="0" collapsed="false">
      <c r="A112" s="23" t="s">
        <v>137</v>
      </c>
    </row>
    <row r="113" customFormat="false" ht="15" hidden="false" customHeight="false" outlineLevel="0" collapsed="false">
      <c r="A113" s="23" t="s">
        <v>138</v>
      </c>
    </row>
    <row r="114" customFormat="false" ht="15" hidden="false" customHeight="false" outlineLevel="0" collapsed="false">
      <c r="A114" s="23" t="s">
        <v>139</v>
      </c>
    </row>
    <row r="115" customFormat="false" ht="15" hidden="false" customHeight="false" outlineLevel="0" collapsed="false">
      <c r="A115" s="23" t="s">
        <v>140</v>
      </c>
    </row>
    <row r="116" customFormat="false" ht="15" hidden="false" customHeight="false" outlineLevel="0" collapsed="false">
      <c r="A116" s="23" t="s">
        <v>141</v>
      </c>
    </row>
    <row r="117" customFormat="false" ht="15" hidden="false" customHeight="false" outlineLevel="0" collapsed="false">
      <c r="A117" s="23" t="s">
        <v>142</v>
      </c>
    </row>
    <row r="118" customFormat="false" ht="15" hidden="false" customHeight="false" outlineLevel="0" collapsed="false">
      <c r="A118" s="23"/>
    </row>
    <row r="119" customFormat="false" ht="15" hidden="false" customHeight="false" outlineLevel="0" collapsed="false">
      <c r="A119" s="23" t="s">
        <v>143</v>
      </c>
    </row>
    <row r="120" customFormat="false" ht="15" hidden="false" customHeight="false" outlineLevel="0" collapsed="false">
      <c r="A120" s="23" t="s">
        <v>144</v>
      </c>
    </row>
    <row r="121" customFormat="false" ht="15" hidden="false" customHeight="false" outlineLevel="0" collapsed="false">
      <c r="A121" s="23" t="s">
        <v>145</v>
      </c>
    </row>
    <row r="122" customFormat="false" ht="15" hidden="false" customHeight="false" outlineLevel="0" collapsed="false">
      <c r="A122" s="23" t="s">
        <v>146</v>
      </c>
    </row>
    <row r="123" customFormat="false" ht="15" hidden="false" customHeight="false" outlineLevel="0" collapsed="false">
      <c r="A123" s="23" t="s">
        <v>147</v>
      </c>
    </row>
    <row r="124" customFormat="false" ht="15" hidden="false" customHeight="false" outlineLevel="0" collapsed="false">
      <c r="A124" s="23" t="s">
        <v>148</v>
      </c>
    </row>
    <row r="125" customFormat="false" ht="15" hidden="false" customHeight="false" outlineLevel="0" collapsed="false">
      <c r="A125" s="23"/>
    </row>
    <row r="126" customFormat="false" ht="15" hidden="false" customHeight="false" outlineLevel="0" collapsed="false">
      <c r="A126" s="23" t="s">
        <v>149</v>
      </c>
    </row>
    <row r="127" customFormat="false" ht="15" hidden="false" customHeight="false" outlineLevel="0" collapsed="false">
      <c r="A127" s="23" t="s">
        <v>150</v>
      </c>
    </row>
    <row r="128" customFormat="false" ht="15" hidden="false" customHeight="false" outlineLevel="0" collapsed="false">
      <c r="A128" s="23" t="s">
        <v>151</v>
      </c>
    </row>
    <row r="129" customFormat="false" ht="15" hidden="false" customHeight="false" outlineLevel="0" collapsed="false">
      <c r="A129" s="23" t="s">
        <v>152</v>
      </c>
    </row>
    <row r="130" customFormat="false" ht="15" hidden="false" customHeight="false" outlineLevel="0" collapsed="false">
      <c r="A130" s="23"/>
    </row>
    <row r="131" customFormat="false" ht="15" hidden="false" customHeight="false" outlineLevel="0" collapsed="false">
      <c r="A131" s="23" t="s">
        <v>153</v>
      </c>
    </row>
    <row r="132" customFormat="false" ht="15" hidden="false" customHeight="false" outlineLevel="0" collapsed="false">
      <c r="A132" s="23" t="s">
        <v>154</v>
      </c>
    </row>
    <row r="133" customFormat="false" ht="15" hidden="false" customHeight="false" outlineLevel="0" collapsed="false">
      <c r="A133" s="23" t="s">
        <v>155</v>
      </c>
    </row>
    <row r="134" customFormat="false" ht="15" hidden="false" customHeight="false" outlineLevel="0" collapsed="false">
      <c r="A134" s="23"/>
    </row>
    <row r="135" customFormat="false" ht="15" hidden="false" customHeight="false" outlineLevel="0" collapsed="false">
      <c r="A135" s="23" t="s">
        <v>156</v>
      </c>
    </row>
    <row r="136" customFormat="false" ht="15" hidden="false" customHeight="false" outlineLevel="0" collapsed="false">
      <c r="A136" s="23" t="s">
        <v>157</v>
      </c>
    </row>
    <row r="137" customFormat="false" ht="15" hidden="false" customHeight="false" outlineLevel="0" collapsed="false">
      <c r="A137" s="23" t="s">
        <v>158</v>
      </c>
    </row>
    <row r="138" customFormat="false" ht="15" hidden="false" customHeight="false" outlineLevel="0" collapsed="false">
      <c r="A138" s="23" t="s">
        <v>159</v>
      </c>
    </row>
    <row r="139" customFormat="false" ht="15" hidden="false" customHeight="false" outlineLevel="0" collapsed="false">
      <c r="A139" s="23" t="s">
        <v>160</v>
      </c>
    </row>
    <row r="140" customFormat="false" ht="15" hidden="false" customHeight="false" outlineLevel="0" collapsed="false">
      <c r="A140" s="23"/>
    </row>
    <row r="141" customFormat="false" ht="15" hidden="false" customHeight="false" outlineLevel="0" collapsed="false">
      <c r="A141" s="23" t="s">
        <v>161</v>
      </c>
    </row>
    <row r="142" customFormat="false" ht="15" hidden="false" customHeight="false" outlineLevel="0" collapsed="false">
      <c r="A142" s="23" t="s">
        <v>162</v>
      </c>
    </row>
    <row r="143" customFormat="false" ht="15" hidden="false" customHeight="false" outlineLevel="0" collapsed="false">
      <c r="A143" s="23"/>
    </row>
    <row r="144" customFormat="false" ht="15" hidden="false" customHeight="false" outlineLevel="0" collapsed="false">
      <c r="A144" s="24" t="s">
        <v>71</v>
      </c>
    </row>
    <row r="145" customFormat="false" ht="15" hidden="false" customHeight="false" outlineLevel="0" collapsed="false">
      <c r="A145" s="24" t="s">
        <v>163</v>
      </c>
    </row>
    <row r="146" customFormat="false" ht="15" hidden="false" customHeight="false" outlineLevel="0" collapsed="false">
      <c r="A146" s="24" t="s">
        <v>71</v>
      </c>
    </row>
    <row r="147" customFormat="false" ht="15" hidden="false" customHeight="false" outlineLevel="0" collapsed="false">
      <c r="A147" s="23"/>
    </row>
    <row r="148" customFormat="false" ht="15" hidden="false" customHeight="false" outlineLevel="0" collapsed="false">
      <c r="A148" s="25" t="s">
        <v>164</v>
      </c>
    </row>
    <row r="149" customFormat="false" ht="15" hidden="false" customHeight="false" outlineLevel="0" collapsed="false">
      <c r="A149" s="23"/>
    </row>
    <row r="150" customFormat="false" ht="15" hidden="false" customHeight="false" outlineLevel="0" collapsed="false">
      <c r="A150" s="23" t="s">
        <v>165</v>
      </c>
    </row>
    <row r="151" customFormat="false" ht="15" hidden="false" customHeight="false" outlineLevel="0" collapsed="false">
      <c r="A151" s="23" t="s">
        <v>166</v>
      </c>
    </row>
    <row r="152" customFormat="false" ht="15" hidden="false" customHeight="false" outlineLevel="0" collapsed="false">
      <c r="A152" s="23"/>
    </row>
    <row r="153" customFormat="false" ht="15" hidden="false" customHeight="false" outlineLevel="0" collapsed="false">
      <c r="A153" s="23" t="s">
        <v>167</v>
      </c>
    </row>
    <row r="154" customFormat="false" ht="15" hidden="false" customHeight="false" outlineLevel="0" collapsed="false">
      <c r="A154" s="23" t="s">
        <v>168</v>
      </c>
    </row>
    <row r="155" customFormat="false" ht="15" hidden="false" customHeight="false" outlineLevel="0" collapsed="false">
      <c r="A155" s="23"/>
    </row>
    <row r="156" customFormat="false" ht="15" hidden="false" customHeight="false" outlineLevel="0" collapsed="false">
      <c r="A156" s="23" t="s">
        <v>169</v>
      </c>
    </row>
    <row r="157" customFormat="false" ht="15" hidden="false" customHeight="false" outlineLevel="0" collapsed="false">
      <c r="A157" s="23" t="s">
        <v>170</v>
      </c>
    </row>
    <row r="158" customFormat="false" ht="15" hidden="false" customHeight="false" outlineLevel="0" collapsed="false">
      <c r="A158" s="23"/>
    </row>
    <row r="159" customFormat="false" ht="15" hidden="false" customHeight="false" outlineLevel="0" collapsed="false">
      <c r="A159" s="23" t="s">
        <v>171</v>
      </c>
    </row>
    <row r="160" customFormat="false" ht="15" hidden="false" customHeight="false" outlineLevel="0" collapsed="false">
      <c r="A160" s="23" t="s">
        <v>172</v>
      </c>
    </row>
    <row r="161" customFormat="false" ht="15" hidden="false" customHeight="false" outlineLevel="0" collapsed="false">
      <c r="A161" s="23"/>
    </row>
    <row r="162" customFormat="false" ht="15" hidden="false" customHeight="false" outlineLevel="0" collapsed="false">
      <c r="A162" s="23" t="s">
        <v>173</v>
      </c>
    </row>
    <row r="163" customFormat="false" ht="15" hidden="false" customHeight="false" outlineLevel="0" collapsed="false">
      <c r="A163" s="23" t="s">
        <v>174</v>
      </c>
    </row>
    <row r="164" customFormat="false" ht="15" hidden="false" customHeight="false" outlineLevel="0" collapsed="false">
      <c r="A164" s="23"/>
    </row>
    <row r="165" customFormat="false" ht="15" hidden="false" customHeight="false" outlineLevel="0" collapsed="false">
      <c r="A165" s="23" t="s">
        <v>175</v>
      </c>
    </row>
    <row r="166" customFormat="false" ht="15" hidden="false" customHeight="false" outlineLevel="0" collapsed="false">
      <c r="A166" s="23" t="s">
        <v>176</v>
      </c>
    </row>
    <row r="167" customFormat="false" ht="15" hidden="false" customHeight="false" outlineLevel="0" collapsed="false">
      <c r="A167" s="23"/>
    </row>
    <row r="168" customFormat="false" ht="15" hidden="false" customHeight="false" outlineLevel="0" collapsed="false">
      <c r="A168" s="24" t="s">
        <v>71</v>
      </c>
    </row>
    <row r="169" customFormat="false" ht="15" hidden="false" customHeight="false" outlineLevel="0" collapsed="false">
      <c r="A169" s="24" t="s">
        <v>177</v>
      </c>
    </row>
    <row r="170" customFormat="false" ht="15" hidden="false" customHeight="false" outlineLevel="0" collapsed="false">
      <c r="A170" s="24" t="s">
        <v>71</v>
      </c>
    </row>
    <row r="171" customFormat="false" ht="15" hidden="false" customHeight="false" outlineLevel="0" collapsed="false">
      <c r="A171" s="23"/>
    </row>
    <row r="172" customFormat="false" ht="15" hidden="false" customHeight="false" outlineLevel="0" collapsed="false">
      <c r="A172" s="23" t="s">
        <v>178</v>
      </c>
    </row>
    <row r="173" customFormat="false" ht="15" hidden="false" customHeight="false" outlineLevel="0" collapsed="false">
      <c r="A173" s="23" t="s">
        <v>179</v>
      </c>
    </row>
    <row r="174" customFormat="false" ht="15" hidden="false" customHeight="false" outlineLevel="0" collapsed="false">
      <c r="A174" s="23"/>
    </row>
    <row r="175" customFormat="false" ht="15" hidden="false" customHeight="false" outlineLevel="0" collapsed="false">
      <c r="A175" s="23" t="s">
        <v>180</v>
      </c>
    </row>
    <row r="176" customFormat="false" ht="15" hidden="false" customHeight="false" outlineLevel="0" collapsed="false">
      <c r="A176" s="23" t="s">
        <v>181</v>
      </c>
    </row>
    <row r="177" customFormat="false" ht="15" hidden="false" customHeight="false" outlineLevel="0" collapsed="false">
      <c r="A177" s="23"/>
    </row>
    <row r="178" customFormat="false" ht="15" hidden="false" customHeight="false" outlineLevel="0" collapsed="false">
      <c r="A178" s="23" t="s">
        <v>182</v>
      </c>
    </row>
    <row r="179" customFormat="false" ht="15" hidden="false" customHeight="false" outlineLevel="0" collapsed="false">
      <c r="A179" s="23" t="s">
        <v>183</v>
      </c>
    </row>
    <row r="180" customFormat="false" ht="15" hidden="false" customHeight="false" outlineLevel="0" collapsed="false">
      <c r="A180" s="23"/>
    </row>
    <row r="181" customFormat="false" ht="15" hidden="false" customHeight="false" outlineLevel="0" collapsed="false">
      <c r="A181" s="23" t="s">
        <v>184</v>
      </c>
    </row>
    <row r="182" customFormat="false" ht="15" hidden="false" customHeight="false" outlineLevel="0" collapsed="false">
      <c r="A182" s="23" t="s">
        <v>185</v>
      </c>
    </row>
    <row r="183" customFormat="false" ht="15" hidden="false" customHeight="false" outlineLevel="0" collapsed="false">
      <c r="A183" s="23"/>
    </row>
    <row r="184" customFormat="false" ht="15" hidden="false" customHeight="false" outlineLevel="0" collapsed="false">
      <c r="A184" s="23" t="s">
        <v>186</v>
      </c>
    </row>
    <row r="185" customFormat="false" ht="15" hidden="false" customHeight="false" outlineLevel="0" collapsed="false">
      <c r="A185" s="23" t="s">
        <v>187</v>
      </c>
    </row>
    <row r="186" customFormat="false" ht="15" hidden="false" customHeight="false" outlineLevel="0" collapsed="false">
      <c r="A186" s="23"/>
    </row>
    <row r="187" customFormat="false" ht="15" hidden="false" customHeight="false" outlineLevel="0" collapsed="false">
      <c r="A187" s="23" t="s">
        <v>188</v>
      </c>
    </row>
    <row r="188" customFormat="false" ht="15" hidden="false" customHeight="false" outlineLevel="0" collapsed="false">
      <c r="A188" s="23" t="s">
        <v>189</v>
      </c>
    </row>
    <row r="189" customFormat="false" ht="15" hidden="false" customHeight="false" outlineLevel="0" collapsed="false">
      <c r="A189" s="23"/>
    </row>
    <row r="190" customFormat="false" ht="15" hidden="false" customHeight="false" outlineLevel="0" collapsed="false">
      <c r="A190" s="23" t="s">
        <v>190</v>
      </c>
    </row>
    <row r="191" customFormat="false" ht="15" hidden="false" customHeight="false" outlineLevel="0" collapsed="false">
      <c r="A191" s="23" t="s">
        <v>191</v>
      </c>
    </row>
    <row r="192" customFormat="false" ht="15" hidden="false" customHeight="false" outlineLevel="0" collapsed="false">
      <c r="A192" s="23"/>
    </row>
    <row r="193" customFormat="false" ht="15" hidden="false" customHeight="false" outlineLevel="0" collapsed="false">
      <c r="A193" s="23" t="s">
        <v>192</v>
      </c>
    </row>
    <row r="194" customFormat="false" ht="15" hidden="false" customHeight="false" outlineLevel="0" collapsed="false">
      <c r="A194" s="23" t="s">
        <v>193</v>
      </c>
    </row>
    <row r="195" customFormat="false" ht="15" hidden="false" customHeight="false" outlineLevel="0" collapsed="false">
      <c r="A195" s="23"/>
    </row>
    <row r="196" customFormat="false" ht="15" hidden="false" customHeight="false" outlineLevel="0" collapsed="false">
      <c r="A196" s="24" t="s">
        <v>71</v>
      </c>
    </row>
    <row r="197" customFormat="false" ht="15" hidden="false" customHeight="false" outlineLevel="0" collapsed="false">
      <c r="A197" s="24" t="s">
        <v>194</v>
      </c>
    </row>
    <row r="198" customFormat="false" ht="15" hidden="false" customHeight="false" outlineLevel="0" collapsed="false">
      <c r="A198" s="24" t="s">
        <v>71</v>
      </c>
    </row>
    <row r="199" customFormat="false" ht="15" hidden="false" customHeight="false" outlineLevel="0" collapsed="false">
      <c r="A199" s="23"/>
    </row>
    <row r="200" customFormat="false" ht="15" hidden="false" customHeight="false" outlineLevel="0" collapsed="false">
      <c r="A200" s="25" t="s">
        <v>195</v>
      </c>
    </row>
    <row r="201" customFormat="false" ht="15" hidden="false" customHeight="false" outlineLevel="0" collapsed="false">
      <c r="A201" s="23"/>
    </row>
    <row r="202" customFormat="false" ht="15" hidden="false" customHeight="false" outlineLevel="0" collapsed="false">
      <c r="A202" s="23" t="s">
        <v>196</v>
      </c>
    </row>
    <row r="203" customFormat="false" ht="15" hidden="false" customHeight="false" outlineLevel="0" collapsed="false">
      <c r="A203" s="23" t="s">
        <v>197</v>
      </c>
    </row>
    <row r="204" customFormat="false" ht="15" hidden="false" customHeight="false" outlineLevel="0" collapsed="false">
      <c r="A204" s="23" t="s">
        <v>198</v>
      </c>
    </row>
    <row r="205" customFormat="false" ht="15" hidden="false" customHeight="false" outlineLevel="0" collapsed="false">
      <c r="A205" s="23" t="s">
        <v>199</v>
      </c>
    </row>
    <row r="206" customFormat="false" ht="15" hidden="false" customHeight="false" outlineLevel="0" collapsed="false">
      <c r="A206" s="23"/>
    </row>
    <row r="207" customFormat="false" ht="15" hidden="false" customHeight="false" outlineLevel="0" collapsed="false">
      <c r="A207" s="23" t="s">
        <v>200</v>
      </c>
    </row>
    <row r="208" customFormat="false" ht="15" hidden="false" customHeight="false" outlineLevel="0" collapsed="false">
      <c r="A208" s="23" t="s">
        <v>201</v>
      </c>
    </row>
    <row r="209" customFormat="false" ht="15" hidden="false" customHeight="false" outlineLevel="0" collapsed="false">
      <c r="A209" s="23" t="s">
        <v>202</v>
      </c>
    </row>
    <row r="210" customFormat="false" ht="15" hidden="false" customHeight="false" outlineLevel="0" collapsed="false">
      <c r="A210" s="23" t="s">
        <v>203</v>
      </c>
    </row>
    <row r="211" customFormat="false" ht="15" hidden="false" customHeight="false" outlineLevel="0" collapsed="false">
      <c r="A211" s="23"/>
    </row>
    <row r="212" customFormat="false" ht="15" hidden="false" customHeight="false" outlineLevel="0" collapsed="false">
      <c r="A212" s="25" t="s">
        <v>204</v>
      </c>
    </row>
    <row r="213" customFormat="false" ht="15" hidden="false" customHeight="false" outlineLevel="0" collapsed="false">
      <c r="A213" s="23" t="s">
        <v>205</v>
      </c>
    </row>
    <row r="214" customFormat="false" ht="15" hidden="false" customHeight="false" outlineLevel="0" collapsed="false">
      <c r="A214" s="23" t="s">
        <v>206</v>
      </c>
    </row>
    <row r="215" customFormat="false" ht="15" hidden="false" customHeight="false" outlineLevel="0" collapsed="false">
      <c r="A215" s="23" t="s">
        <v>207</v>
      </c>
    </row>
    <row r="216" customFormat="false" ht="15" hidden="false" customHeight="false" outlineLevel="0" collapsed="false">
      <c r="A216" s="23" t="s">
        <v>208</v>
      </c>
    </row>
    <row r="217" customFormat="false" ht="15" hidden="false" customHeight="false" outlineLevel="0" collapsed="false">
      <c r="A217" s="23"/>
    </row>
    <row r="218" customFormat="false" ht="15" hidden="false" customHeight="false" outlineLevel="0" collapsed="false">
      <c r="A218" s="24" t="s">
        <v>71</v>
      </c>
    </row>
    <row r="219" customFormat="false" ht="15" hidden="false" customHeight="false" outlineLevel="0" collapsed="false">
      <c r="A219" s="24" t="s">
        <v>209</v>
      </c>
    </row>
    <row r="220" customFormat="false" ht="15" hidden="false" customHeight="false" outlineLevel="0" collapsed="false">
      <c r="A220" s="24" t="s">
        <v>71</v>
      </c>
    </row>
    <row r="221" customFormat="false" ht="15" hidden="false" customHeight="false" outlineLevel="0" collapsed="false">
      <c r="A221" s="23"/>
    </row>
    <row r="222" customFormat="false" ht="15" hidden="false" customHeight="false" outlineLevel="0" collapsed="false">
      <c r="A222" s="23" t="s">
        <v>210</v>
      </c>
    </row>
    <row r="223" customFormat="false" ht="15" hidden="false" customHeight="false" outlineLevel="0" collapsed="false">
      <c r="A223" s="23"/>
    </row>
    <row r="224" customFormat="false" ht="15" hidden="false" customHeight="false" outlineLevel="0" collapsed="false">
      <c r="A224" s="23" t="s">
        <v>211</v>
      </c>
    </row>
    <row r="225" customFormat="false" ht="15" hidden="false" customHeight="false" outlineLevel="0" collapsed="false">
      <c r="A225" s="23"/>
    </row>
    <row r="226" customFormat="false" ht="15" hidden="false" customHeight="false" outlineLevel="0" collapsed="false">
      <c r="A226" s="23" t="s">
        <v>212</v>
      </c>
    </row>
    <row r="227" customFormat="false" ht="15" hidden="false" customHeight="false" outlineLevel="0" collapsed="false">
      <c r="A227" s="23"/>
    </row>
    <row r="228" customFormat="false" ht="15" hidden="false" customHeight="false" outlineLevel="0" collapsed="false">
      <c r="A228" s="25" t="s">
        <v>213</v>
      </c>
    </row>
    <row r="229" customFormat="false" ht="15" hidden="false" customHeight="false" outlineLevel="0" collapsed="false">
      <c r="A229" s="23" t="s">
        <v>214</v>
      </c>
    </row>
    <row r="230" customFormat="false" ht="15" hidden="false" customHeight="false" outlineLevel="0" collapsed="false">
      <c r="A230" s="23" t="s">
        <v>215</v>
      </c>
    </row>
    <row r="231" customFormat="false" ht="15" hidden="false" customHeight="false" outlineLevel="0" collapsed="false">
      <c r="A231" s="23" t="s">
        <v>216</v>
      </c>
    </row>
    <row r="232" customFormat="false" ht="15" hidden="false" customHeight="false" outlineLevel="0" collapsed="false">
      <c r="A232" s="23"/>
    </row>
    <row r="233" customFormat="false" ht="15" hidden="false" customHeight="false" outlineLevel="0" collapsed="false">
      <c r="A233" s="25" t="s">
        <v>217</v>
      </c>
    </row>
    <row r="234" customFormat="false" ht="15" hidden="false" customHeight="false" outlineLevel="0" collapsed="false">
      <c r="A234" s="23" t="s">
        <v>218</v>
      </c>
    </row>
    <row r="235" customFormat="false" ht="15" hidden="false" customHeight="false" outlineLevel="0" collapsed="false">
      <c r="A235" s="23" t="s">
        <v>219</v>
      </c>
    </row>
    <row r="236" customFormat="false" ht="15" hidden="false" customHeight="false" outlineLevel="0" collapsed="false">
      <c r="A236" s="23"/>
    </row>
    <row r="237" customFormat="false" ht="15" hidden="false" customHeight="false" outlineLevel="0" collapsed="false">
      <c r="A237" s="24" t="s">
        <v>220</v>
      </c>
    </row>
    <row r="238" customFormat="false" ht="15" hidden="false" customHeight="false" outlineLevel="0" collapsed="false">
      <c r="A238" s="23"/>
    </row>
    <row r="239" customFormat="false" ht="15" hidden="false" customHeight="false" outlineLevel="0" collapsed="false">
      <c r="A239" s="23" t="s">
        <v>221</v>
      </c>
    </row>
    <row r="240" customFormat="false" ht="15" hidden="false" customHeight="false" outlineLevel="0" collapsed="false">
      <c r="A240" s="23" t="s">
        <v>222</v>
      </c>
    </row>
    <row r="241" customFormat="false" ht="15" hidden="false" customHeight="false" outlineLevel="0" collapsed="false">
      <c r="A241" s="23"/>
    </row>
    <row r="242" customFormat="false" ht="15" hidden="false" customHeight="false" outlineLevel="0" collapsed="false">
      <c r="A242" s="24" t="s">
        <v>223</v>
      </c>
    </row>
    <row r="243" customFormat="false" ht="15" hidden="false" customHeight="false" outlineLevel="0" collapsed="false">
      <c r="A243" s="23" t="s">
        <v>224</v>
      </c>
    </row>
    <row r="244" customFormat="false" ht="15" hidden="false" customHeight="false" outlineLevel="0" collapsed="false">
      <c r="A244" s="23" t="s">
        <v>225</v>
      </c>
    </row>
    <row r="245" customFormat="false" ht="15" hidden="false" customHeight="false" outlineLevel="0" collapsed="false">
      <c r="A245" s="23"/>
    </row>
    <row r="246" customFormat="false" ht="15" hidden="false" customHeight="false" outlineLevel="0" collapsed="false">
      <c r="A246" s="23" t="s">
        <v>226</v>
      </c>
    </row>
    <row r="247" customFormat="false" ht="15" hidden="false" customHeight="false" outlineLevel="0" collapsed="false">
      <c r="A247" s="23"/>
    </row>
    <row r="248" customFormat="false" ht="15" hidden="false" customHeight="false" outlineLevel="0" collapsed="false">
      <c r="A248" s="23" t="s">
        <v>227</v>
      </c>
    </row>
    <row r="249" customFormat="false" ht="15" hidden="false" customHeight="false" outlineLevel="0" collapsed="false">
      <c r="A249" s="23" t="s">
        <v>228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2026-02-09T20:30:35Z</dcterms:created>
  <dc:creator>openpyxl</dc:creator>
  <dc:description/>
  <dc:language>en-US</dc:language>
  <cp:lastModifiedBy/>
  <dcterms:modified xsi:type="dcterms:W3CDTF">2026-02-09T20:30:35Z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